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<sst xmlns="http://schemas.openxmlformats.org/spreadsheetml/2006/main" count="55" uniqueCount="54">
  <si>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>Lp</t>
  </si>
  <si>
    <t>Wyszczególnienie</t>
  </si>
  <si>
    <t>1.</t>
  </si>
  <si>
    <t>Nadwyżka budżetowa ,wolne środki</t>
  </si>
  <si>
    <t>DOCHODY OGÓŁEM w tym:</t>
  </si>
  <si>
    <t>2A.</t>
  </si>
  <si>
    <t>2B.</t>
  </si>
  <si>
    <t>Subwencje</t>
  </si>
  <si>
    <t>WYDATKI OGÓŁEM</t>
  </si>
  <si>
    <t>3A.</t>
  </si>
  <si>
    <t>Wydatki bieżące budżetu</t>
  </si>
  <si>
    <t xml:space="preserve"> /bez odsetek od kredytów bez </t>
  </si>
  <si>
    <t>wynagrodzenia I pochodne</t>
  </si>
  <si>
    <t>5A</t>
  </si>
  <si>
    <t>5B</t>
  </si>
  <si>
    <t>5C</t>
  </si>
  <si>
    <t>Udzielone poręczenia</t>
  </si>
  <si>
    <t>Wolne środki / 4-5/</t>
  </si>
  <si>
    <t xml:space="preserve">Wydatki  inwestycyjne </t>
  </si>
  <si>
    <t>Środki do pozyskania/7-6/ w tym:</t>
  </si>
  <si>
    <t xml:space="preserve"> inwestycji i udzielonych poręczeń /w tym:</t>
  </si>
  <si>
    <t>Kredyty</t>
  </si>
  <si>
    <t>Pożyczki</t>
  </si>
  <si>
    <t xml:space="preserve">Dochody własne </t>
  </si>
  <si>
    <t>2.</t>
  </si>
  <si>
    <t>Dotacje celowe otrzymane z powiatu na zadania realizowane na podstwie porozumień między j.s.t.</t>
  </si>
  <si>
    <t>2C.</t>
  </si>
  <si>
    <t>2D.</t>
  </si>
  <si>
    <t>Wolne środki /1+2/-3A</t>
  </si>
  <si>
    <t>Obligacje</t>
  </si>
  <si>
    <t>Spłata kredytów i pożyczek</t>
  </si>
  <si>
    <t>Odsetki od kredytów i pożyczek</t>
  </si>
  <si>
    <t>5D</t>
  </si>
  <si>
    <t>Obsługa długu w tym:</t>
  </si>
  <si>
    <t>Zobowiązania łącznie w tym:</t>
  </si>
  <si>
    <t>Dotacje z ZPOR</t>
  </si>
  <si>
    <t>2E.</t>
  </si>
  <si>
    <t>Załącznik Nr 1</t>
  </si>
  <si>
    <t>Rady Miejskiej w Mławie</t>
  </si>
  <si>
    <t>Dotacje celowe  na zadania z zakresu</t>
  </si>
  <si>
    <t>administracji rządowej</t>
  </si>
  <si>
    <t>Dofinansowanie z innych źródeł</t>
  </si>
  <si>
    <t>2F.</t>
  </si>
  <si>
    <t>Udział spłaty rat kredytu,pożyczki, innych rozchodów  i odsetek oraz poręczeń w dochodach miasta ogółem</t>
  </si>
  <si>
    <t>5E</t>
  </si>
  <si>
    <t>wykup obligacji  /kryta pływalnia i drogi/</t>
  </si>
  <si>
    <t>wykup obligacji wnioskowanych                                     /budowa MPS Nr 1/</t>
  </si>
  <si>
    <t xml:space="preserve">                                    PRZEPŁYWY ŚRODKÓW BUDŻETU MIASTA DO KREDYTU NA PARK MIEJSKI- 396.941,11 zł.</t>
  </si>
  <si>
    <t>raty kredytu wnioskowanego</t>
  </si>
  <si>
    <t>Odsetki od kredytu wnioskowanego</t>
  </si>
  <si>
    <t xml:space="preserve">Odsetki od obligacji  </t>
  </si>
  <si>
    <t>4,27</t>
  </si>
  <si>
    <t>do Uchwały Nr X/111/2007</t>
  </si>
  <si>
    <t>z dnia 11 lipca 2007r.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</si>
</sst>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6"/>
      <name val="Arial CE"/>
      <family val="2"/>
    </font>
    <font>
      <sz val="6"/>
      <name val="Arial CE"/>
      <family val="2"/>
    </font>
    <font>
      <b/>
      <i/>
      <sz val="6"/>
      <name val="Arial CE"/>
      <family val="2"/>
    </font>
    <font>
      <i/>
      <sz val="6"/>
      <name val="Arial CE"/>
      <family val="2"/>
    </font>
    <font>
      <sz val="7"/>
      <name val="Arial CE"/>
      <family val="0"/>
    </font>
    <font>
      <b/>
      <sz val="7"/>
      <name val="Arial CE"/>
      <family val="0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3" fontId="6" fillId="0" borderId="2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3" fontId="6" fillId="0" borderId="14" xfId="0" applyNumberFormat="1" applyFont="1" applyBorder="1" applyAlignment="1">
      <alignment wrapText="1" shrinkToFit="1"/>
    </xf>
    <xf numFmtId="0" fontId="4" fillId="0" borderId="1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3" fontId="9" fillId="0" borderId="15" xfId="0" applyNumberFormat="1" applyFont="1" applyBorder="1" applyAlignment="1">
      <alignment horizontal="right"/>
    </xf>
    <xf numFmtId="3" fontId="9" fillId="0" borderId="17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9" fillId="0" borderId="18" xfId="0" applyNumberFormat="1" applyFont="1" applyBorder="1" applyAlignment="1">
      <alignment horizontal="right"/>
    </xf>
    <xf numFmtId="3" fontId="9" fillId="0" borderId="13" xfId="0" applyNumberFormat="1" applyFont="1" applyBorder="1" applyAlignment="1">
      <alignment horizontal="right"/>
    </xf>
    <xf numFmtId="3" fontId="9" fillId="0" borderId="19" xfId="0" applyNumberFormat="1" applyFont="1" applyBorder="1" applyAlignment="1">
      <alignment horizontal="right"/>
    </xf>
    <xf numFmtId="3" fontId="9" fillId="0" borderId="20" xfId="0" applyNumberFormat="1" applyFont="1" applyBorder="1" applyAlignment="1">
      <alignment horizontal="right"/>
    </xf>
    <xf numFmtId="3" fontId="9" fillId="0" borderId="12" xfId="0" applyNumberFormat="1" applyFont="1" applyBorder="1" applyAlignment="1">
      <alignment horizontal="right"/>
    </xf>
    <xf numFmtId="3" fontId="9" fillId="0" borderId="21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3" fontId="9" fillId="0" borderId="22" xfId="0" applyNumberFormat="1" applyFont="1" applyBorder="1" applyAlignment="1">
      <alignment horizontal="right"/>
    </xf>
    <xf numFmtId="0" fontId="9" fillId="0" borderId="18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3" fontId="9" fillId="0" borderId="23" xfId="0" applyNumberFormat="1" applyFont="1" applyBorder="1" applyAlignment="1">
      <alignment horizontal="right"/>
    </xf>
    <xf numFmtId="0" fontId="9" fillId="0" borderId="19" xfId="0" applyFont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0" fontId="9" fillId="0" borderId="13" xfId="0" applyFont="1" applyBorder="1" applyAlignment="1">
      <alignment horizontal="right"/>
    </xf>
    <xf numFmtId="4" fontId="9" fillId="0" borderId="14" xfId="0" applyNumberFormat="1" applyFont="1" applyBorder="1" applyAlignment="1">
      <alignment horizontal="right" wrapText="1" shrinkToFit="1"/>
    </xf>
    <xf numFmtId="4" fontId="9" fillId="0" borderId="24" xfId="0" applyNumberFormat="1" applyFont="1" applyBorder="1" applyAlignment="1">
      <alignment horizontal="right" wrapText="1" shrinkToFit="1"/>
    </xf>
    <xf numFmtId="2" fontId="9" fillId="0" borderId="24" xfId="0" applyNumberFormat="1" applyFont="1" applyBorder="1" applyAlignment="1">
      <alignment horizontal="right"/>
    </xf>
    <xf numFmtId="2" fontId="9" fillId="0" borderId="14" xfId="0" applyNumberFormat="1" applyFont="1" applyBorder="1" applyAlignment="1">
      <alignment horizontal="right"/>
    </xf>
    <xf numFmtId="49" fontId="9" fillId="0" borderId="14" xfId="0" applyNumberFormat="1" applyFont="1" applyBorder="1" applyAlignment="1">
      <alignment horizontal="right" wrapText="1" shrinkToFit="1"/>
    </xf>
    <xf numFmtId="0" fontId="5" fillId="0" borderId="25" xfId="0" applyFont="1" applyBorder="1" applyAlignment="1">
      <alignment/>
    </xf>
    <xf numFmtId="3" fontId="5" fillId="0" borderId="12" xfId="0" applyNumberFormat="1" applyFont="1" applyBorder="1" applyAlignment="1">
      <alignment/>
    </xf>
    <xf numFmtId="3" fontId="10" fillId="0" borderId="12" xfId="0" applyNumberFormat="1" applyFont="1" applyBorder="1" applyAlignment="1">
      <alignment horizontal="right"/>
    </xf>
    <xf numFmtId="3" fontId="10" fillId="0" borderId="21" xfId="0" applyNumberFormat="1" applyFont="1" applyBorder="1" applyAlignment="1">
      <alignment horizontal="right"/>
    </xf>
    <xf numFmtId="0" fontId="5" fillId="0" borderId="26" xfId="0" applyFont="1" applyBorder="1" applyAlignment="1">
      <alignment/>
    </xf>
    <xf numFmtId="0" fontId="5" fillId="0" borderId="4" xfId="0" applyFont="1" applyBorder="1" applyAlignment="1">
      <alignment horizontal="left"/>
    </xf>
    <xf numFmtId="0" fontId="7" fillId="0" borderId="27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8" xfId="0" applyFont="1" applyBorder="1" applyAlignment="1">
      <alignment/>
    </xf>
    <xf numFmtId="0" fontId="5" fillId="0" borderId="27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16" xfId="0" applyFont="1" applyBorder="1" applyAlignment="1">
      <alignment wrapText="1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5" fillId="0" borderId="25" xfId="0" applyFont="1" applyFill="1" applyBorder="1" applyAlignment="1">
      <alignment wrapText="1"/>
    </xf>
    <xf numFmtId="0" fontId="5" fillId="0" borderId="25" xfId="0" applyFont="1" applyFill="1" applyBorder="1" applyAlignment="1">
      <alignment wrapText="1"/>
    </xf>
    <xf numFmtId="0" fontId="5" fillId="0" borderId="30" xfId="0" applyFont="1" applyFill="1" applyBorder="1" applyAlignment="1">
      <alignment wrapText="1"/>
    </xf>
    <xf numFmtId="0" fontId="5" fillId="0" borderId="16" xfId="0" applyFont="1" applyFill="1" applyBorder="1" applyAlignment="1">
      <alignment/>
    </xf>
    <xf numFmtId="0" fontId="5" fillId="0" borderId="25" xfId="0" applyFont="1" applyBorder="1" applyAlignment="1">
      <alignment/>
    </xf>
    <xf numFmtId="3" fontId="9" fillId="0" borderId="33" xfId="0" applyNumberFormat="1" applyFont="1" applyBorder="1" applyAlignment="1">
      <alignment horizontal="right"/>
    </xf>
    <xf numFmtId="0" fontId="7" fillId="0" borderId="16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5" fillId="0" borderId="34" xfId="0" applyFont="1" applyFill="1" applyBorder="1" applyAlignment="1">
      <alignment wrapText="1" shrinkToFit="1"/>
    </xf>
    <xf numFmtId="3" fontId="9" fillId="0" borderId="35" xfId="0" applyNumberFormat="1" applyFont="1" applyBorder="1" applyAlignment="1">
      <alignment horizontal="right"/>
    </xf>
    <xf numFmtId="3" fontId="9" fillId="0" borderId="36" xfId="0" applyNumberFormat="1" applyFont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1" xfId="0" applyFont="1" applyBorder="1" applyAlignment="1">
      <alignment/>
    </xf>
    <xf numFmtId="0" fontId="9" fillId="0" borderId="38" xfId="0" applyFont="1" applyBorder="1" applyAlignment="1">
      <alignment horizontal="right"/>
    </xf>
    <xf numFmtId="3" fontId="9" fillId="0" borderId="39" xfId="0" applyNumberFormat="1" applyFont="1" applyBorder="1" applyAlignment="1">
      <alignment horizontal="right"/>
    </xf>
    <xf numFmtId="3" fontId="9" fillId="0" borderId="40" xfId="0" applyNumberFormat="1" applyFont="1" applyBorder="1" applyAlignment="1">
      <alignment horizontal="right"/>
    </xf>
    <xf numFmtId="0" fontId="9" fillId="0" borderId="40" xfId="0" applyFont="1" applyBorder="1" applyAlignment="1">
      <alignment horizontal="right"/>
    </xf>
    <xf numFmtId="0" fontId="9" fillId="0" borderId="39" xfId="0" applyFont="1" applyBorder="1" applyAlignment="1">
      <alignment horizontal="right"/>
    </xf>
    <xf numFmtId="3" fontId="9" fillId="0" borderId="38" xfId="0" applyNumberFormat="1" applyFont="1" applyBorder="1" applyAlignment="1">
      <alignment horizontal="right"/>
    </xf>
    <xf numFmtId="3" fontId="10" fillId="0" borderId="33" xfId="0" applyNumberFormat="1" applyFont="1" applyBorder="1" applyAlignment="1">
      <alignment horizontal="right"/>
    </xf>
    <xf numFmtId="2" fontId="9" fillId="0" borderId="41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tabSelected="1" workbookViewId="0" topLeftCell="A1">
      <selection activeCell="P4" sqref="P4:R4"/>
    </sheetView>
  </sheetViews>
  <sheetFormatPr defaultColWidth="9.00390625" defaultRowHeight="12.75"/>
  <cols>
    <col min="1" max="1" width="1.875" style="0" customWidth="1"/>
    <col min="2" max="2" width="23.25390625" style="0" customWidth="1"/>
    <col min="3" max="3" width="1.12109375" style="0" hidden="1" customWidth="1"/>
    <col min="4" max="4" width="7.625" style="0" customWidth="1"/>
    <col min="5" max="8" width="7.875" style="0" customWidth="1"/>
    <col min="9" max="10" width="7.75390625" style="0" customWidth="1"/>
    <col min="11" max="11" width="7.875" style="0" customWidth="1"/>
    <col min="12" max="12" width="8.125" style="0" customWidth="1"/>
    <col min="13" max="13" width="8.00390625" style="0" customWidth="1"/>
    <col min="14" max="14" width="8.25390625" style="0" customWidth="1"/>
    <col min="15" max="15" width="7.875" style="0" customWidth="1"/>
    <col min="16" max="16" width="8.25390625" style="0" customWidth="1"/>
    <col min="17" max="17" width="7.75390625" style="0" customWidth="1"/>
    <col min="18" max="18" width="8.75390625" style="0" customWidth="1"/>
  </cols>
  <sheetData>
    <row r="1" spans="16:18" ht="12.75">
      <c r="P1" s="108" t="s">
        <v>37</v>
      </c>
      <c r="Q1" s="108"/>
      <c r="R1" s="108"/>
    </row>
    <row r="2" spans="1:18" ht="12.75">
      <c r="A2" s="2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106" t="s">
        <v>52</v>
      </c>
      <c r="Q2" s="106"/>
      <c r="R2" s="106"/>
    </row>
    <row r="3" spans="1:18" ht="12.75">
      <c r="A3" s="2"/>
      <c r="B3" s="2"/>
      <c r="C3" s="2"/>
      <c r="D3" s="2"/>
      <c r="E3" s="2"/>
      <c r="F3" s="2"/>
      <c r="G3" s="106"/>
      <c r="H3" s="106"/>
      <c r="I3" s="106"/>
      <c r="J3" s="3"/>
      <c r="K3" s="3"/>
      <c r="L3" s="3"/>
      <c r="M3" s="3"/>
      <c r="N3" s="3"/>
      <c r="O3" s="3"/>
      <c r="P3" s="106" t="s">
        <v>38</v>
      </c>
      <c r="Q3" s="106"/>
      <c r="R3" s="106"/>
    </row>
    <row r="4" spans="1:18" ht="12.75">
      <c r="A4" s="2"/>
      <c r="B4" s="2"/>
      <c r="C4" s="2"/>
      <c r="D4" s="2"/>
      <c r="E4" s="2"/>
      <c r="F4" s="2"/>
      <c r="G4" s="2"/>
      <c r="H4" s="2"/>
      <c r="I4" s="2"/>
      <c r="J4" s="3"/>
      <c r="K4" s="3"/>
      <c r="L4" s="3"/>
      <c r="M4" s="3"/>
      <c r="N4" s="3"/>
      <c r="O4" s="3"/>
      <c r="P4" s="106" t="s">
        <v>53</v>
      </c>
      <c r="Q4" s="106"/>
      <c r="R4" s="106"/>
    </row>
    <row r="5" spans="1:18" ht="13.5" thickBot="1">
      <c r="A5" s="107" t="s">
        <v>47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</row>
    <row r="6" spans="1:18" ht="13.5" thickBot="1">
      <c r="A6" s="4" t="s">
        <v>0</v>
      </c>
      <c r="B6" s="17" t="s">
        <v>1</v>
      </c>
      <c r="C6" s="5"/>
      <c r="D6" s="97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6"/>
    </row>
    <row r="7" spans="1:18" ht="13.5" hidden="1" thickBot="1">
      <c r="A7" s="6"/>
      <c r="B7" s="7"/>
      <c r="C7" s="8"/>
      <c r="D7" s="9"/>
      <c r="E7" s="10"/>
      <c r="F7" s="10"/>
      <c r="G7" s="11"/>
      <c r="H7" s="8"/>
      <c r="I7" s="10"/>
      <c r="J7" s="6"/>
      <c r="K7" s="10"/>
      <c r="L7" s="6"/>
      <c r="M7" s="6"/>
      <c r="N7" s="6"/>
      <c r="O7" s="6"/>
      <c r="P7" s="6"/>
      <c r="Q7" s="6"/>
      <c r="R7" s="6"/>
    </row>
    <row r="8" spans="1:18" ht="13.5" hidden="1" thickBot="1">
      <c r="A8" s="12"/>
      <c r="B8" s="13"/>
      <c r="C8" s="14"/>
      <c r="D8" s="15"/>
      <c r="E8" s="16"/>
      <c r="F8" s="16"/>
      <c r="G8" s="16"/>
      <c r="H8" s="14"/>
      <c r="I8" s="10"/>
      <c r="J8" s="6"/>
      <c r="K8" s="10"/>
      <c r="L8" s="6"/>
      <c r="M8" s="6"/>
      <c r="N8" s="6"/>
      <c r="O8" s="6"/>
      <c r="P8" s="6"/>
      <c r="Q8" s="6"/>
      <c r="R8" s="6"/>
    </row>
    <row r="9" spans="1:22" ht="13.5" thickBot="1">
      <c r="A9" s="4"/>
      <c r="B9" s="75"/>
      <c r="C9" s="17"/>
      <c r="D9" s="30">
        <v>2007</v>
      </c>
      <c r="E9" s="31">
        <v>2008</v>
      </c>
      <c r="F9" s="30">
        <v>2009</v>
      </c>
      <c r="G9" s="31">
        <v>2010</v>
      </c>
      <c r="H9" s="30">
        <v>2011</v>
      </c>
      <c r="I9" s="32">
        <v>2012</v>
      </c>
      <c r="J9" s="30">
        <v>2013</v>
      </c>
      <c r="K9" s="31">
        <v>2014</v>
      </c>
      <c r="L9" s="30">
        <v>2015</v>
      </c>
      <c r="M9" s="30">
        <v>2016</v>
      </c>
      <c r="N9" s="30">
        <v>2017</v>
      </c>
      <c r="O9" s="30">
        <v>2018</v>
      </c>
      <c r="P9" s="30">
        <v>2019</v>
      </c>
      <c r="Q9" s="30">
        <v>2020</v>
      </c>
      <c r="R9" s="30">
        <v>2021</v>
      </c>
      <c r="S9" s="1"/>
      <c r="T9" s="1"/>
      <c r="U9" s="1"/>
      <c r="V9" s="1"/>
    </row>
    <row r="10" spans="1:22" ht="12.75">
      <c r="A10" s="62" t="s">
        <v>2</v>
      </c>
      <c r="B10" s="76" t="s">
        <v>3</v>
      </c>
      <c r="C10" s="27"/>
      <c r="D10" s="35">
        <v>2305809</v>
      </c>
      <c r="E10" s="34">
        <v>0</v>
      </c>
      <c r="F10" s="35">
        <v>0</v>
      </c>
      <c r="G10" s="36">
        <v>0</v>
      </c>
      <c r="H10" s="35">
        <v>0</v>
      </c>
      <c r="I10" s="36">
        <v>0</v>
      </c>
      <c r="J10" s="35">
        <v>0</v>
      </c>
      <c r="K10" s="36">
        <v>0</v>
      </c>
      <c r="L10" s="35">
        <v>0</v>
      </c>
      <c r="M10" s="36">
        <v>0</v>
      </c>
      <c r="N10" s="33">
        <v>0</v>
      </c>
      <c r="O10" s="34">
        <v>0</v>
      </c>
      <c r="P10" s="33">
        <v>0</v>
      </c>
      <c r="Q10" s="34">
        <v>0</v>
      </c>
      <c r="R10" s="98">
        <v>0</v>
      </c>
      <c r="S10" s="1"/>
      <c r="T10" s="1"/>
      <c r="U10" s="1"/>
      <c r="V10" s="1"/>
    </row>
    <row r="11" spans="1:22" ht="16.5" customHeight="1">
      <c r="A11" s="63" t="s">
        <v>24</v>
      </c>
      <c r="B11" s="77" t="s">
        <v>4</v>
      </c>
      <c r="C11" s="20"/>
      <c r="D11" s="37">
        <f>SUM(D12:D18)</f>
        <v>66636365</v>
      </c>
      <c r="E11" s="38">
        <v>67481447</v>
      </c>
      <c r="F11" s="37">
        <f aca="true" t="shared" si="0" ref="F11:R11">SUM(F12:F18)</f>
        <v>67852946</v>
      </c>
      <c r="G11" s="38">
        <f t="shared" si="0"/>
        <v>68300945</v>
      </c>
      <c r="H11" s="37">
        <f t="shared" si="0"/>
        <v>69388334</v>
      </c>
      <c r="I11" s="38">
        <f t="shared" si="0"/>
        <v>70476289</v>
      </c>
      <c r="J11" s="37">
        <f t="shared" si="0"/>
        <v>71565895</v>
      </c>
      <c r="K11" s="38">
        <f t="shared" si="0"/>
        <v>72648430</v>
      </c>
      <c r="L11" s="37">
        <f t="shared" si="0"/>
        <v>74350202</v>
      </c>
      <c r="M11" s="38">
        <f t="shared" si="0"/>
        <v>75081453</v>
      </c>
      <c r="N11" s="37">
        <f t="shared" si="0"/>
        <v>76294436</v>
      </c>
      <c r="O11" s="38">
        <f t="shared" si="0"/>
        <v>77443398</v>
      </c>
      <c r="P11" s="37">
        <f t="shared" si="0"/>
        <v>78609593</v>
      </c>
      <c r="Q11" s="38">
        <f t="shared" si="0"/>
        <v>79793282</v>
      </c>
      <c r="R11" s="99">
        <f t="shared" si="0"/>
        <v>80456033</v>
      </c>
      <c r="S11" s="1"/>
      <c r="T11" s="1"/>
      <c r="U11" s="1"/>
      <c r="V11" s="1"/>
    </row>
    <row r="12" spans="1:22" ht="16.5" customHeight="1">
      <c r="A12" s="64" t="s">
        <v>5</v>
      </c>
      <c r="B12" s="78" t="s">
        <v>23</v>
      </c>
      <c r="C12" s="22"/>
      <c r="D12" s="39">
        <v>36331323</v>
      </c>
      <c r="E12" s="40">
        <v>43341830</v>
      </c>
      <c r="F12" s="39">
        <v>43452735</v>
      </c>
      <c r="G12" s="40">
        <v>43534731</v>
      </c>
      <c r="H12" s="39">
        <v>44250626</v>
      </c>
      <c r="I12" s="40">
        <v>44961516</v>
      </c>
      <c r="J12" s="39">
        <v>45668401</v>
      </c>
      <c r="K12" s="40">
        <v>46362473</v>
      </c>
      <c r="L12" s="39">
        <v>47669955</v>
      </c>
      <c r="M12" s="40">
        <v>48001003</v>
      </c>
      <c r="N12" s="39">
        <v>48807779</v>
      </c>
      <c r="O12" s="40">
        <v>49544441</v>
      </c>
      <c r="P12" s="39">
        <v>50292152</v>
      </c>
      <c r="Q12" s="40">
        <v>51051080</v>
      </c>
      <c r="R12" s="100">
        <v>51282697</v>
      </c>
      <c r="S12" s="1"/>
      <c r="T12" s="1"/>
      <c r="U12" s="1"/>
      <c r="V12" s="1"/>
    </row>
    <row r="13" spans="1:22" ht="12.75">
      <c r="A13" s="65" t="s">
        <v>6</v>
      </c>
      <c r="B13" s="77" t="s">
        <v>7</v>
      </c>
      <c r="C13" s="20"/>
      <c r="D13" s="37">
        <v>12778468</v>
      </c>
      <c r="E13" s="38">
        <v>12965070</v>
      </c>
      <c r="F13" s="37">
        <v>13159546</v>
      </c>
      <c r="G13" s="38">
        <v>13356939</v>
      </c>
      <c r="H13" s="37">
        <v>13557293</v>
      </c>
      <c r="I13" s="38">
        <v>13760652</v>
      </c>
      <c r="J13" s="37">
        <v>13967062</v>
      </c>
      <c r="K13" s="38">
        <v>14176568</v>
      </c>
      <c r="L13" s="37">
        <v>14389217</v>
      </c>
      <c r="M13" s="38">
        <v>14605055</v>
      </c>
      <c r="N13" s="37">
        <v>14824131</v>
      </c>
      <c r="O13" s="38">
        <v>15046493</v>
      </c>
      <c r="P13" s="37">
        <v>15272190</v>
      </c>
      <c r="Q13" s="38">
        <v>15501273</v>
      </c>
      <c r="R13" s="99">
        <v>15733792</v>
      </c>
      <c r="S13" s="1"/>
      <c r="T13" s="1"/>
      <c r="U13" s="1"/>
      <c r="V13" s="1"/>
    </row>
    <row r="14" spans="1:22" ht="12.75">
      <c r="A14" s="64" t="s">
        <v>26</v>
      </c>
      <c r="B14" s="78" t="s">
        <v>35</v>
      </c>
      <c r="C14" s="22"/>
      <c r="D14" s="39">
        <v>6610690</v>
      </c>
      <c r="E14" s="40">
        <v>0</v>
      </c>
      <c r="F14" s="39">
        <v>0</v>
      </c>
      <c r="G14" s="40">
        <v>0</v>
      </c>
      <c r="H14" s="39">
        <v>0</v>
      </c>
      <c r="I14" s="40">
        <v>0</v>
      </c>
      <c r="J14" s="39">
        <v>0</v>
      </c>
      <c r="K14" s="40">
        <v>0</v>
      </c>
      <c r="L14" s="39">
        <v>0</v>
      </c>
      <c r="M14" s="40">
        <v>0</v>
      </c>
      <c r="N14" s="39">
        <v>0</v>
      </c>
      <c r="O14" s="40">
        <v>0</v>
      </c>
      <c r="P14" s="39">
        <v>0</v>
      </c>
      <c r="Q14" s="40">
        <v>0</v>
      </c>
      <c r="R14" s="100">
        <v>0</v>
      </c>
      <c r="S14" s="1"/>
      <c r="T14" s="1"/>
      <c r="U14" s="1"/>
      <c r="V14" s="1"/>
    </row>
    <row r="15" spans="1:22" ht="13.5" thickBot="1">
      <c r="A15" s="66" t="s">
        <v>27</v>
      </c>
      <c r="B15" s="58" t="s">
        <v>39</v>
      </c>
      <c r="C15" s="23"/>
      <c r="D15" s="42"/>
      <c r="E15" s="43"/>
      <c r="F15" s="42"/>
      <c r="G15" s="43"/>
      <c r="H15" s="42"/>
      <c r="I15" s="43"/>
      <c r="J15" s="42"/>
      <c r="K15" s="43"/>
      <c r="L15" s="42"/>
      <c r="M15" s="43"/>
      <c r="N15" s="42"/>
      <c r="O15" s="43"/>
      <c r="P15" s="42"/>
      <c r="Q15" s="43"/>
      <c r="R15" s="89"/>
      <c r="S15" s="1"/>
      <c r="T15" s="1"/>
      <c r="U15" s="1"/>
      <c r="V15" s="1"/>
    </row>
    <row r="16" spans="1:22" ht="12.75">
      <c r="A16" s="65"/>
      <c r="B16" s="77" t="s">
        <v>40</v>
      </c>
      <c r="C16" s="10"/>
      <c r="D16" s="37">
        <v>10465884</v>
      </c>
      <c r="E16" s="38">
        <v>10717797</v>
      </c>
      <c r="F16" s="37">
        <v>10777064</v>
      </c>
      <c r="G16" s="38">
        <v>10938720</v>
      </c>
      <c r="H16" s="37">
        <v>11102801</v>
      </c>
      <c r="I16" s="38">
        <v>11269343</v>
      </c>
      <c r="J16" s="37">
        <v>11438383</v>
      </c>
      <c r="K16" s="38">
        <v>11609959</v>
      </c>
      <c r="L16" s="37">
        <v>11784108</v>
      </c>
      <c r="M16" s="38">
        <v>11960870</v>
      </c>
      <c r="N16" s="37">
        <v>12140283</v>
      </c>
      <c r="O16" s="38">
        <v>12322387</v>
      </c>
      <c r="P16" s="37">
        <v>12507223</v>
      </c>
      <c r="Q16" s="38">
        <v>12694831</v>
      </c>
      <c r="R16" s="99">
        <v>12885254</v>
      </c>
      <c r="S16" s="1"/>
      <c r="T16" s="1"/>
      <c r="U16" s="1"/>
      <c r="V16" s="1"/>
    </row>
    <row r="17" spans="1:22" ht="12.75">
      <c r="A17" s="64" t="s">
        <v>36</v>
      </c>
      <c r="B17" s="78" t="s">
        <v>41</v>
      </c>
      <c r="C17" s="22"/>
      <c r="D17" s="39">
        <v>0</v>
      </c>
      <c r="E17" s="40">
        <v>0</v>
      </c>
      <c r="F17" s="39"/>
      <c r="G17" s="40"/>
      <c r="H17" s="39"/>
      <c r="I17" s="50"/>
      <c r="J17" s="52"/>
      <c r="K17" s="50"/>
      <c r="L17" s="52"/>
      <c r="M17" s="50"/>
      <c r="N17" s="52"/>
      <c r="O17" s="50"/>
      <c r="P17" s="52"/>
      <c r="Q17" s="50"/>
      <c r="R17" s="101"/>
      <c r="S17" s="1"/>
      <c r="T17" s="1"/>
      <c r="U17" s="1"/>
      <c r="V17" s="1"/>
    </row>
    <row r="18" spans="1:22" ht="25.5" customHeight="1">
      <c r="A18" s="65" t="s">
        <v>42</v>
      </c>
      <c r="B18" s="79" t="s">
        <v>25</v>
      </c>
      <c r="C18" s="20"/>
      <c r="D18" s="37">
        <v>450000</v>
      </c>
      <c r="E18" s="38">
        <v>456750</v>
      </c>
      <c r="F18" s="37">
        <v>463601</v>
      </c>
      <c r="G18" s="38">
        <v>470555</v>
      </c>
      <c r="H18" s="37">
        <v>477614</v>
      </c>
      <c r="I18" s="93">
        <v>484778</v>
      </c>
      <c r="J18" s="93">
        <v>492049</v>
      </c>
      <c r="K18" s="93">
        <v>499430</v>
      </c>
      <c r="L18" s="93">
        <v>506922</v>
      </c>
      <c r="M18" s="94">
        <v>514525</v>
      </c>
      <c r="N18" s="93">
        <v>522243</v>
      </c>
      <c r="O18" s="93">
        <v>530077</v>
      </c>
      <c r="P18" s="93">
        <v>538028</v>
      </c>
      <c r="Q18" s="93">
        <v>546098</v>
      </c>
      <c r="R18" s="89">
        <v>554290</v>
      </c>
      <c r="S18" s="1"/>
      <c r="T18" s="1"/>
      <c r="U18" s="1"/>
      <c r="V18" s="1"/>
    </row>
    <row r="19" spans="1:22" ht="13.5" hidden="1" thickBot="1">
      <c r="A19" s="67"/>
      <c r="B19" s="80"/>
      <c r="C19" s="18"/>
      <c r="D19" s="44"/>
      <c r="E19" s="45"/>
      <c r="F19" s="44"/>
      <c r="G19" s="45"/>
      <c r="H19" s="44"/>
      <c r="I19" s="46"/>
      <c r="J19" s="47"/>
      <c r="K19" s="46"/>
      <c r="L19" s="47"/>
      <c r="M19" s="46"/>
      <c r="N19" s="47"/>
      <c r="O19" s="46"/>
      <c r="P19" s="47"/>
      <c r="Q19" s="46"/>
      <c r="R19" s="102"/>
      <c r="S19" s="1"/>
      <c r="T19" s="1"/>
      <c r="U19" s="1"/>
      <c r="V19" s="1"/>
    </row>
    <row r="20" spans="1:22" ht="13.5" hidden="1" thickBot="1">
      <c r="A20" s="67"/>
      <c r="B20" s="80"/>
      <c r="C20" s="18"/>
      <c r="D20" s="44"/>
      <c r="E20" s="45"/>
      <c r="F20" s="44"/>
      <c r="G20" s="45"/>
      <c r="H20" s="44"/>
      <c r="I20" s="46"/>
      <c r="J20" s="47"/>
      <c r="K20" s="46"/>
      <c r="L20" s="47"/>
      <c r="M20" s="46"/>
      <c r="N20" s="47"/>
      <c r="O20" s="46"/>
      <c r="P20" s="47"/>
      <c r="Q20" s="46"/>
      <c r="R20" s="102"/>
      <c r="S20" s="1"/>
      <c r="T20" s="1"/>
      <c r="U20" s="1"/>
      <c r="V20" s="1"/>
    </row>
    <row r="21" spans="1:22" ht="12.75" hidden="1">
      <c r="A21" s="68"/>
      <c r="B21" s="81"/>
      <c r="C21" s="19"/>
      <c r="D21" s="48"/>
      <c r="E21" s="49"/>
      <c r="F21" s="48"/>
      <c r="G21" s="49"/>
      <c r="H21" s="48"/>
      <c r="I21" s="46"/>
      <c r="J21" s="47"/>
      <c r="K21" s="46"/>
      <c r="L21" s="47"/>
      <c r="M21" s="46"/>
      <c r="N21" s="47"/>
      <c r="O21" s="46"/>
      <c r="P21" s="47"/>
      <c r="Q21" s="46"/>
      <c r="R21" s="102"/>
      <c r="S21" s="1"/>
      <c r="T21" s="1"/>
      <c r="U21" s="1"/>
      <c r="V21" s="1"/>
    </row>
    <row r="22" spans="1:22" ht="12.75">
      <c r="A22" s="69">
        <v>3</v>
      </c>
      <c r="B22" s="78" t="s">
        <v>8</v>
      </c>
      <c r="C22" s="22"/>
      <c r="D22" s="39">
        <v>69339115</v>
      </c>
      <c r="E22" s="40">
        <v>66005220</v>
      </c>
      <c r="F22" s="39">
        <v>66634298</v>
      </c>
      <c r="G22" s="40">
        <v>67678813</v>
      </c>
      <c r="H22" s="39">
        <v>68849161</v>
      </c>
      <c r="I22" s="40">
        <v>70003043</v>
      </c>
      <c r="J22" s="39">
        <v>71565895</v>
      </c>
      <c r="K22" s="40">
        <v>72648430</v>
      </c>
      <c r="L22" s="39">
        <v>73765202</v>
      </c>
      <c r="M22" s="40">
        <v>73381453</v>
      </c>
      <c r="N22" s="39">
        <v>76294436</v>
      </c>
      <c r="O22" s="40">
        <v>77443398</v>
      </c>
      <c r="P22" s="39">
        <v>78609595</v>
      </c>
      <c r="Q22" s="40">
        <v>79793282</v>
      </c>
      <c r="R22" s="100">
        <v>80456033</v>
      </c>
      <c r="S22" s="1"/>
      <c r="T22" s="1"/>
      <c r="U22" s="1"/>
      <c r="V22" s="1"/>
    </row>
    <row r="23" spans="1:22" ht="12.75">
      <c r="A23" s="65" t="s">
        <v>9</v>
      </c>
      <c r="B23" s="77" t="s">
        <v>10</v>
      </c>
      <c r="C23" s="20"/>
      <c r="D23" s="37">
        <v>52372933</v>
      </c>
      <c r="E23" s="38">
        <v>50691698</v>
      </c>
      <c r="F23" s="37">
        <v>52603627</v>
      </c>
      <c r="G23" s="38">
        <v>52282819</v>
      </c>
      <c r="H23" s="37">
        <v>52848719</v>
      </c>
      <c r="I23" s="38">
        <v>53809726</v>
      </c>
      <c r="J23" s="37">
        <v>55162141</v>
      </c>
      <c r="K23" s="38">
        <v>56007664</v>
      </c>
      <c r="L23" s="37">
        <v>57486869</v>
      </c>
      <c r="M23" s="38">
        <v>56474945</v>
      </c>
      <c r="N23" s="37">
        <v>59221091</v>
      </c>
      <c r="O23" s="38">
        <v>60118498</v>
      </c>
      <c r="P23" s="37">
        <v>61029364</v>
      </c>
      <c r="Q23" s="38">
        <v>61953895</v>
      </c>
      <c r="R23" s="99">
        <v>62556600</v>
      </c>
      <c r="S23" s="1"/>
      <c r="T23" s="1"/>
      <c r="U23" s="1"/>
      <c r="V23" s="1"/>
    </row>
    <row r="24" spans="1:22" ht="12.75">
      <c r="A24" s="65"/>
      <c r="B24" s="28" t="s">
        <v>11</v>
      </c>
      <c r="C24" s="20"/>
      <c r="D24" s="37"/>
      <c r="E24" s="38"/>
      <c r="F24" s="37"/>
      <c r="G24" s="38"/>
      <c r="H24" s="37"/>
      <c r="I24" s="46"/>
      <c r="J24" s="47"/>
      <c r="K24" s="46"/>
      <c r="L24" s="47"/>
      <c r="M24" s="46"/>
      <c r="N24" s="47"/>
      <c r="O24" s="46"/>
      <c r="P24" s="47"/>
      <c r="Q24" s="46"/>
      <c r="R24" s="102"/>
      <c r="S24" s="1"/>
      <c r="T24" s="1"/>
      <c r="U24" s="1"/>
      <c r="V24" s="1"/>
    </row>
    <row r="25" spans="1:22" ht="12.75">
      <c r="A25" s="7"/>
      <c r="B25" s="28" t="s">
        <v>20</v>
      </c>
      <c r="C25" s="20"/>
      <c r="D25" s="37"/>
      <c r="E25" s="38"/>
      <c r="F25" s="37"/>
      <c r="G25" s="38"/>
      <c r="H25" s="37"/>
      <c r="I25" s="46"/>
      <c r="J25" s="47"/>
      <c r="K25" s="46"/>
      <c r="L25" s="47"/>
      <c r="M25" s="46"/>
      <c r="N25" s="47"/>
      <c r="O25" s="46"/>
      <c r="P25" s="47"/>
      <c r="Q25" s="46"/>
      <c r="R25" s="102"/>
      <c r="S25" s="1"/>
      <c r="T25" s="1"/>
      <c r="U25" s="1"/>
      <c r="V25" s="1"/>
    </row>
    <row r="26" spans="1:22" ht="12.75">
      <c r="A26" s="7"/>
      <c r="B26" s="76" t="s">
        <v>12</v>
      </c>
      <c r="C26" s="24"/>
      <c r="D26" s="35"/>
      <c r="E26" s="36"/>
      <c r="F26" s="35"/>
      <c r="G26" s="36"/>
      <c r="H26" s="35"/>
      <c r="I26" s="36"/>
      <c r="J26" s="35"/>
      <c r="K26" s="36"/>
      <c r="L26" s="35"/>
      <c r="M26" s="36"/>
      <c r="N26" s="35"/>
      <c r="O26" s="36"/>
      <c r="P26" s="35"/>
      <c r="Q26" s="36"/>
      <c r="R26" s="103"/>
      <c r="S26" s="1"/>
      <c r="T26" s="1"/>
      <c r="U26" s="1"/>
      <c r="V26" s="1"/>
    </row>
    <row r="27" spans="1:22" ht="15" customHeight="1">
      <c r="A27" s="70">
        <v>4</v>
      </c>
      <c r="B27" s="82" t="s">
        <v>28</v>
      </c>
      <c r="C27" s="20"/>
      <c r="D27" s="37">
        <f>D10+D11-D23</f>
        <v>16569241</v>
      </c>
      <c r="E27" s="38">
        <f aca="true" t="shared" si="1" ref="E27:R27">E10+E11-E23</f>
        <v>16789749</v>
      </c>
      <c r="F27" s="37">
        <f t="shared" si="1"/>
        <v>15249319</v>
      </c>
      <c r="G27" s="38">
        <f t="shared" si="1"/>
        <v>16018126</v>
      </c>
      <c r="H27" s="37">
        <f t="shared" si="1"/>
        <v>16539615</v>
      </c>
      <c r="I27" s="38">
        <f t="shared" si="1"/>
        <v>16666563</v>
      </c>
      <c r="J27" s="37">
        <f t="shared" si="1"/>
        <v>16403754</v>
      </c>
      <c r="K27" s="38">
        <f t="shared" si="1"/>
        <v>16640766</v>
      </c>
      <c r="L27" s="37">
        <f>L10+L11-L23</f>
        <v>16863333</v>
      </c>
      <c r="M27" s="38">
        <f t="shared" si="1"/>
        <v>18606508</v>
      </c>
      <c r="N27" s="37">
        <f t="shared" si="1"/>
        <v>17073345</v>
      </c>
      <c r="O27" s="38">
        <f t="shared" si="1"/>
        <v>17324900</v>
      </c>
      <c r="P27" s="37">
        <f t="shared" si="1"/>
        <v>17580229</v>
      </c>
      <c r="Q27" s="38">
        <f t="shared" si="1"/>
        <v>17839387</v>
      </c>
      <c r="R27" s="99">
        <f t="shared" si="1"/>
        <v>17899433</v>
      </c>
      <c r="S27" s="1"/>
      <c r="T27" s="1"/>
      <c r="U27" s="1"/>
      <c r="V27" s="1"/>
    </row>
    <row r="28" spans="1:22" ht="15.75" customHeight="1">
      <c r="A28" s="71">
        <v>5</v>
      </c>
      <c r="B28" s="83" t="s">
        <v>34</v>
      </c>
      <c r="C28" s="22"/>
      <c r="D28" s="39">
        <v>2845518</v>
      </c>
      <c r="E28" s="40">
        <v>2473126</v>
      </c>
      <c r="F28" s="39">
        <f>F29+F30+F33</f>
        <v>2207015</v>
      </c>
      <c r="G28" s="40">
        <f>G29+G30+G31+G33</f>
        <v>5241040</v>
      </c>
      <c r="H28" s="39">
        <f>H29+H30+H33</f>
        <v>1202427.1099999999</v>
      </c>
      <c r="I28" s="40">
        <f>I29+I33</f>
        <v>1099317</v>
      </c>
      <c r="J28" s="39">
        <f>J33</f>
        <v>603000</v>
      </c>
      <c r="K28" s="40">
        <f>K33</f>
        <v>603000</v>
      </c>
      <c r="L28" s="39">
        <f>L31+L33</f>
        <v>4585000</v>
      </c>
      <c r="M28" s="40">
        <f>M32+M33</f>
        <v>2084000</v>
      </c>
      <c r="N28" s="39">
        <f>N33</f>
        <v>303000</v>
      </c>
      <c r="O28" s="40">
        <f>O33</f>
        <v>303000</v>
      </c>
      <c r="P28" s="39">
        <f>P33</f>
        <v>303000</v>
      </c>
      <c r="Q28" s="40">
        <f>SUM(Q29:Q33)</f>
        <v>303000</v>
      </c>
      <c r="R28" s="100">
        <f>R31+R33</f>
        <v>5600000</v>
      </c>
      <c r="S28" s="1"/>
      <c r="T28" s="1"/>
      <c r="U28" s="1"/>
      <c r="V28" s="1"/>
    </row>
    <row r="29" spans="1:22" ht="12.75">
      <c r="A29" s="70" t="s">
        <v>13</v>
      </c>
      <c r="B29" s="82" t="s">
        <v>30</v>
      </c>
      <c r="C29" s="20"/>
      <c r="D29" s="37">
        <v>2129558</v>
      </c>
      <c r="E29" s="38">
        <v>1410027</v>
      </c>
      <c r="F29" s="37">
        <v>1086248</v>
      </c>
      <c r="G29" s="38">
        <v>789732</v>
      </c>
      <c r="H29" s="37">
        <v>473232</v>
      </c>
      <c r="I29" s="38">
        <v>473246</v>
      </c>
      <c r="J29" s="37">
        <v>0</v>
      </c>
      <c r="K29" s="38">
        <v>0</v>
      </c>
      <c r="L29" s="37">
        <v>0</v>
      </c>
      <c r="M29" s="38">
        <v>0</v>
      </c>
      <c r="N29" s="37">
        <v>0</v>
      </c>
      <c r="O29" s="38">
        <v>0</v>
      </c>
      <c r="P29" s="37">
        <v>0</v>
      </c>
      <c r="Q29" s="38">
        <v>0</v>
      </c>
      <c r="R29" s="99">
        <v>0</v>
      </c>
      <c r="S29" s="1"/>
      <c r="T29" s="1"/>
      <c r="U29" s="1"/>
      <c r="V29" s="1"/>
    </row>
    <row r="30" spans="1:22" ht="12.75">
      <c r="A30" s="72" t="s">
        <v>14</v>
      </c>
      <c r="B30" s="83" t="s">
        <v>48</v>
      </c>
      <c r="C30" s="22"/>
      <c r="D30" s="39">
        <v>0</v>
      </c>
      <c r="E30" s="40">
        <v>66200</v>
      </c>
      <c r="F30" s="39">
        <v>132400</v>
      </c>
      <c r="G30" s="40">
        <v>132400</v>
      </c>
      <c r="H30" s="39">
        <v>65941.11</v>
      </c>
      <c r="I30" s="40">
        <v>0</v>
      </c>
      <c r="J30" s="39">
        <v>0</v>
      </c>
      <c r="K30" s="40">
        <v>0</v>
      </c>
      <c r="L30" s="39">
        <v>0</v>
      </c>
      <c r="M30" s="40">
        <v>0</v>
      </c>
      <c r="N30" s="39">
        <v>0</v>
      </c>
      <c r="O30" s="40">
        <v>0</v>
      </c>
      <c r="P30" s="39">
        <v>0</v>
      </c>
      <c r="Q30" s="40">
        <v>0</v>
      </c>
      <c r="R30" s="100">
        <v>0</v>
      </c>
      <c r="S30" s="1"/>
      <c r="T30" s="1"/>
      <c r="U30" s="1"/>
      <c r="V30" s="1"/>
    </row>
    <row r="31" spans="1:22" ht="15.75" customHeight="1">
      <c r="A31" s="72" t="s">
        <v>15</v>
      </c>
      <c r="B31" s="84" t="s">
        <v>45</v>
      </c>
      <c r="C31" s="21"/>
      <c r="D31" s="42">
        <v>0</v>
      </c>
      <c r="E31" s="43">
        <v>0</v>
      </c>
      <c r="F31" s="42">
        <v>0</v>
      </c>
      <c r="G31" s="43">
        <v>3500000</v>
      </c>
      <c r="H31" s="42"/>
      <c r="I31" s="43">
        <v>0</v>
      </c>
      <c r="J31" s="42">
        <v>0</v>
      </c>
      <c r="K31" s="43">
        <v>0</v>
      </c>
      <c r="L31" s="42">
        <v>4000000</v>
      </c>
      <c r="M31" s="43"/>
      <c r="N31" s="42">
        <v>0</v>
      </c>
      <c r="O31" s="43">
        <v>0</v>
      </c>
      <c r="P31" s="42">
        <v>0</v>
      </c>
      <c r="Q31" s="43">
        <v>0</v>
      </c>
      <c r="R31" s="89">
        <v>5500000</v>
      </c>
      <c r="S31" s="1"/>
      <c r="T31" s="1"/>
      <c r="U31" s="1"/>
      <c r="V31" s="1"/>
    </row>
    <row r="32" spans="1:22" ht="18.75" customHeight="1">
      <c r="A32" s="73" t="s">
        <v>32</v>
      </c>
      <c r="B32" s="85" t="s">
        <v>46</v>
      </c>
      <c r="C32" s="59"/>
      <c r="D32" s="60">
        <v>0</v>
      </c>
      <c r="E32" s="61">
        <v>0</v>
      </c>
      <c r="F32" s="60">
        <v>0</v>
      </c>
      <c r="G32" s="61">
        <v>0</v>
      </c>
      <c r="H32" s="60">
        <v>0</v>
      </c>
      <c r="I32" s="61">
        <v>0</v>
      </c>
      <c r="J32" s="60">
        <v>0</v>
      </c>
      <c r="K32" s="61">
        <v>0</v>
      </c>
      <c r="L32" s="60">
        <v>0</v>
      </c>
      <c r="M32" s="61">
        <v>1700000</v>
      </c>
      <c r="N32" s="42"/>
      <c r="O32" s="61">
        <v>0</v>
      </c>
      <c r="P32" s="60">
        <v>0</v>
      </c>
      <c r="Q32" s="61">
        <v>0</v>
      </c>
      <c r="R32" s="104">
        <v>0</v>
      </c>
      <c r="S32" s="1"/>
      <c r="T32" s="1"/>
      <c r="U32" s="1"/>
      <c r="V32" s="1"/>
    </row>
    <row r="33" spans="1:22" ht="18" customHeight="1">
      <c r="A33" s="70" t="s">
        <v>44</v>
      </c>
      <c r="B33" s="86" t="s">
        <v>33</v>
      </c>
      <c r="C33" s="22"/>
      <c r="D33" s="39">
        <v>715960</v>
      </c>
      <c r="E33" s="40">
        <f>E34+E35+E36</f>
        <v>996899</v>
      </c>
      <c r="F33" s="39">
        <f>F34+F35+F36</f>
        <v>988367</v>
      </c>
      <c r="G33" s="40">
        <f>G34+G35+G36</f>
        <v>818908</v>
      </c>
      <c r="H33" s="39">
        <f>H34+H35+H36</f>
        <v>663254</v>
      </c>
      <c r="I33" s="40">
        <f>I34+I35</f>
        <v>626071</v>
      </c>
      <c r="J33" s="39">
        <f aca="true" t="shared" si="2" ref="J33:P33">J35</f>
        <v>603000</v>
      </c>
      <c r="K33" s="40">
        <f t="shared" si="2"/>
        <v>603000</v>
      </c>
      <c r="L33" s="39">
        <f t="shared" si="2"/>
        <v>585000</v>
      </c>
      <c r="M33" s="40">
        <f t="shared" si="2"/>
        <v>384000</v>
      </c>
      <c r="N33" s="39">
        <f t="shared" si="2"/>
        <v>303000</v>
      </c>
      <c r="O33" s="40">
        <f t="shared" si="2"/>
        <v>303000</v>
      </c>
      <c r="P33" s="39">
        <f t="shared" si="2"/>
        <v>303000</v>
      </c>
      <c r="Q33" s="40">
        <f>SUM(P34:P35)</f>
        <v>303000</v>
      </c>
      <c r="R33" s="100">
        <f>R35</f>
        <v>100000</v>
      </c>
      <c r="S33" s="1"/>
      <c r="T33" s="1"/>
      <c r="U33" s="1"/>
      <c r="V33" s="1"/>
    </row>
    <row r="34" spans="1:22" ht="12.75">
      <c r="A34" s="71"/>
      <c r="B34" s="87" t="s">
        <v>31</v>
      </c>
      <c r="C34" s="25"/>
      <c r="D34" s="37">
        <v>226835</v>
      </c>
      <c r="E34" s="38">
        <v>193741</v>
      </c>
      <c r="F34" s="37">
        <v>179232</v>
      </c>
      <c r="G34" s="38">
        <v>109457</v>
      </c>
      <c r="H34" s="37">
        <v>60125</v>
      </c>
      <c r="I34" s="38">
        <v>23071</v>
      </c>
      <c r="J34" s="37">
        <v>0</v>
      </c>
      <c r="K34" s="38">
        <v>0</v>
      </c>
      <c r="L34" s="37">
        <v>0</v>
      </c>
      <c r="M34" s="38"/>
      <c r="N34" s="37">
        <v>0</v>
      </c>
      <c r="O34" s="38">
        <v>0</v>
      </c>
      <c r="P34" s="37">
        <v>0</v>
      </c>
      <c r="Q34" s="38">
        <v>0</v>
      </c>
      <c r="R34" s="99">
        <v>0</v>
      </c>
      <c r="S34" s="1"/>
      <c r="T34" s="1"/>
      <c r="U34" s="1"/>
      <c r="V34" s="1"/>
    </row>
    <row r="35" spans="1:22" ht="16.5" customHeight="1">
      <c r="A35" s="72"/>
      <c r="B35" s="88" t="s">
        <v>50</v>
      </c>
      <c r="C35" s="26"/>
      <c r="D35" s="42">
        <v>489125</v>
      </c>
      <c r="E35" s="43">
        <v>795000</v>
      </c>
      <c r="F35" s="42">
        <v>795000</v>
      </c>
      <c r="G35" s="43">
        <v>705000</v>
      </c>
      <c r="H35" s="43">
        <v>603000</v>
      </c>
      <c r="I35" s="43">
        <v>603000</v>
      </c>
      <c r="J35" s="43">
        <v>603000</v>
      </c>
      <c r="K35" s="43">
        <v>603000</v>
      </c>
      <c r="L35" s="43">
        <v>585000</v>
      </c>
      <c r="M35" s="43">
        <v>384000</v>
      </c>
      <c r="N35" s="43">
        <v>303000</v>
      </c>
      <c r="O35" s="43">
        <v>303000</v>
      </c>
      <c r="P35" s="43">
        <v>303000</v>
      </c>
      <c r="Q35" s="43">
        <v>303000</v>
      </c>
      <c r="R35" s="89">
        <v>100000</v>
      </c>
      <c r="S35" s="1"/>
      <c r="T35" s="1"/>
      <c r="U35" s="1"/>
      <c r="V35" s="1"/>
    </row>
    <row r="36" spans="1:22" ht="16.5" customHeight="1">
      <c r="A36" s="72"/>
      <c r="B36" s="88" t="s">
        <v>49</v>
      </c>
      <c r="C36" s="26"/>
      <c r="D36" s="42">
        <v>0</v>
      </c>
      <c r="E36" s="43">
        <v>8158</v>
      </c>
      <c r="F36" s="43">
        <v>14135</v>
      </c>
      <c r="G36" s="43">
        <v>4451</v>
      </c>
      <c r="H36" s="43">
        <v>129</v>
      </c>
      <c r="I36" s="43"/>
      <c r="J36" s="43"/>
      <c r="K36" s="43"/>
      <c r="L36" s="43"/>
      <c r="M36" s="43"/>
      <c r="N36" s="43"/>
      <c r="O36" s="43">
        <v>0</v>
      </c>
      <c r="P36" s="43">
        <v>0</v>
      </c>
      <c r="Q36" s="43">
        <v>0</v>
      </c>
      <c r="R36" s="89">
        <v>0</v>
      </c>
      <c r="S36" s="1"/>
      <c r="T36" s="1"/>
      <c r="U36" s="1"/>
      <c r="V36" s="1"/>
    </row>
    <row r="37" spans="1:22" ht="12.75">
      <c r="A37" s="70" t="s">
        <v>32</v>
      </c>
      <c r="B37" s="78" t="s">
        <v>16</v>
      </c>
      <c r="C37" s="22"/>
      <c r="D37" s="39">
        <v>0</v>
      </c>
      <c r="E37" s="40">
        <v>0</v>
      </c>
      <c r="F37" s="39">
        <v>0</v>
      </c>
      <c r="G37" s="40">
        <v>0</v>
      </c>
      <c r="H37" s="39">
        <v>0</v>
      </c>
      <c r="I37" s="50">
        <v>0</v>
      </c>
      <c r="J37" s="51">
        <v>0</v>
      </c>
      <c r="K37" s="50">
        <v>0</v>
      </c>
      <c r="L37" s="52">
        <v>0</v>
      </c>
      <c r="M37" s="50">
        <v>0</v>
      </c>
      <c r="N37" s="52">
        <v>0</v>
      </c>
      <c r="O37" s="50">
        <v>0</v>
      </c>
      <c r="P37" s="52">
        <v>0</v>
      </c>
      <c r="Q37" s="50">
        <v>0</v>
      </c>
      <c r="R37" s="101">
        <v>0</v>
      </c>
      <c r="S37" s="1"/>
      <c r="T37" s="1"/>
      <c r="U37" s="1"/>
      <c r="V37" s="1"/>
    </row>
    <row r="38" spans="1:22" ht="16.5" customHeight="1">
      <c r="A38" s="71">
        <v>6</v>
      </c>
      <c r="B38" s="82" t="s">
        <v>17</v>
      </c>
      <c r="C38" s="20"/>
      <c r="D38" s="37">
        <f aca="true" t="shared" si="3" ref="D38:R38">D27-D28</f>
        <v>13723723</v>
      </c>
      <c r="E38" s="38">
        <f t="shared" si="3"/>
        <v>14316623</v>
      </c>
      <c r="F38" s="37">
        <f t="shared" si="3"/>
        <v>13042304</v>
      </c>
      <c r="G38" s="38">
        <f t="shared" si="3"/>
        <v>10777086</v>
      </c>
      <c r="H38" s="37">
        <f t="shared" si="3"/>
        <v>15337187.89</v>
      </c>
      <c r="I38" s="38">
        <f t="shared" si="3"/>
        <v>15567246</v>
      </c>
      <c r="J38" s="37">
        <f t="shared" si="3"/>
        <v>15800754</v>
      </c>
      <c r="K38" s="38">
        <f t="shared" si="3"/>
        <v>16037766</v>
      </c>
      <c r="L38" s="37">
        <f t="shared" si="3"/>
        <v>12278333</v>
      </c>
      <c r="M38" s="38">
        <f t="shared" si="3"/>
        <v>16522508</v>
      </c>
      <c r="N38" s="37">
        <f t="shared" si="3"/>
        <v>16770345</v>
      </c>
      <c r="O38" s="38">
        <f t="shared" si="3"/>
        <v>17021900</v>
      </c>
      <c r="P38" s="37">
        <f t="shared" si="3"/>
        <v>17277229</v>
      </c>
      <c r="Q38" s="38">
        <f t="shared" si="3"/>
        <v>17536387</v>
      </c>
      <c r="R38" s="99">
        <f t="shared" si="3"/>
        <v>12299433</v>
      </c>
      <c r="S38" s="1"/>
      <c r="T38" s="1"/>
      <c r="U38" s="1"/>
      <c r="V38" s="1"/>
    </row>
    <row r="39" spans="1:22" ht="17.25" customHeight="1">
      <c r="A39" s="70">
        <v>7</v>
      </c>
      <c r="B39" s="83" t="s">
        <v>18</v>
      </c>
      <c r="C39" s="22"/>
      <c r="D39" s="39">
        <v>16250222</v>
      </c>
      <c r="E39" s="40">
        <v>14316623</v>
      </c>
      <c r="F39" s="39">
        <v>13042304</v>
      </c>
      <c r="G39" s="40">
        <v>14577086</v>
      </c>
      <c r="H39" s="39">
        <v>15337188</v>
      </c>
      <c r="I39" s="40">
        <v>15567246</v>
      </c>
      <c r="J39" s="39">
        <v>15800754</v>
      </c>
      <c r="K39" s="40">
        <v>16037766</v>
      </c>
      <c r="L39" s="39">
        <v>16278333</v>
      </c>
      <c r="M39" s="40">
        <v>16522508</v>
      </c>
      <c r="N39" s="39">
        <v>16770345</v>
      </c>
      <c r="O39" s="40">
        <v>17021900</v>
      </c>
      <c r="P39" s="39">
        <v>17277229</v>
      </c>
      <c r="Q39" s="40">
        <v>17536387</v>
      </c>
      <c r="R39" s="100">
        <v>17799433</v>
      </c>
      <c r="S39" s="1"/>
      <c r="T39" s="1"/>
      <c r="U39" s="1"/>
      <c r="V39" s="1"/>
    </row>
    <row r="40" spans="1:22" ht="12.75">
      <c r="A40" s="71">
        <v>8</v>
      </c>
      <c r="B40" s="83" t="s">
        <v>19</v>
      </c>
      <c r="C40" s="22"/>
      <c r="D40" s="39">
        <f>D39-D38</f>
        <v>2526499</v>
      </c>
      <c r="E40" s="40">
        <f>E39-E38</f>
        <v>0</v>
      </c>
      <c r="F40" s="39">
        <f>F39-F38</f>
        <v>0</v>
      </c>
      <c r="G40" s="40">
        <f>G39-G38</f>
        <v>3800000</v>
      </c>
      <c r="H40" s="39">
        <f>H39-H38</f>
        <v>0.10999999940395355</v>
      </c>
      <c r="I40" s="40">
        <f aca="true" t="shared" si="4" ref="I40:R40">I39-I38</f>
        <v>0</v>
      </c>
      <c r="J40" s="41">
        <f t="shared" si="4"/>
        <v>0</v>
      </c>
      <c r="K40" s="36">
        <f t="shared" si="4"/>
        <v>0</v>
      </c>
      <c r="L40" s="35">
        <f t="shared" si="4"/>
        <v>4000000</v>
      </c>
      <c r="M40" s="36">
        <f t="shared" si="4"/>
        <v>0</v>
      </c>
      <c r="N40" s="35">
        <f t="shared" si="4"/>
        <v>0</v>
      </c>
      <c r="O40" s="36">
        <f t="shared" si="4"/>
        <v>0</v>
      </c>
      <c r="P40" s="35">
        <f t="shared" si="4"/>
        <v>0</v>
      </c>
      <c r="Q40" s="36">
        <f t="shared" si="4"/>
        <v>0</v>
      </c>
      <c r="R40" s="103">
        <f t="shared" si="4"/>
        <v>5500000</v>
      </c>
      <c r="S40" s="1"/>
      <c r="T40" s="1"/>
      <c r="U40" s="1"/>
      <c r="V40" s="1"/>
    </row>
    <row r="41" spans="1:22" ht="12.75">
      <c r="A41" s="71"/>
      <c r="B41" s="90" t="s">
        <v>29</v>
      </c>
      <c r="C41" s="20"/>
      <c r="D41" s="37"/>
      <c r="E41" s="38">
        <v>0</v>
      </c>
      <c r="F41" s="37">
        <v>0</v>
      </c>
      <c r="G41" s="38">
        <v>0</v>
      </c>
      <c r="H41" s="37">
        <v>0</v>
      </c>
      <c r="I41" s="36">
        <v>0</v>
      </c>
      <c r="J41" s="35">
        <v>0</v>
      </c>
      <c r="K41" s="36">
        <v>0</v>
      </c>
      <c r="L41" s="35">
        <v>0</v>
      </c>
      <c r="M41" s="36">
        <v>0</v>
      </c>
      <c r="N41" s="35">
        <v>0</v>
      </c>
      <c r="O41" s="36">
        <v>0</v>
      </c>
      <c r="P41" s="35">
        <v>0</v>
      </c>
      <c r="Q41" s="36">
        <v>0</v>
      </c>
      <c r="R41" s="103">
        <v>0</v>
      </c>
      <c r="S41" s="1"/>
      <c r="T41" s="1"/>
      <c r="U41" s="1"/>
      <c r="V41" s="1"/>
    </row>
    <row r="42" spans="1:22" ht="12.75">
      <c r="A42" s="71"/>
      <c r="B42" s="91" t="s">
        <v>21</v>
      </c>
      <c r="C42" s="22"/>
      <c r="D42" s="39">
        <v>2526499</v>
      </c>
      <c r="E42" s="40">
        <v>0</v>
      </c>
      <c r="F42" s="39">
        <v>0</v>
      </c>
      <c r="G42" s="40">
        <v>3500000</v>
      </c>
      <c r="H42" s="39">
        <v>0</v>
      </c>
      <c r="I42" s="50">
        <v>0</v>
      </c>
      <c r="J42" s="39">
        <v>0</v>
      </c>
      <c r="K42" s="50">
        <v>0</v>
      </c>
      <c r="L42" s="39">
        <v>4000000</v>
      </c>
      <c r="M42" s="50">
        <v>0</v>
      </c>
      <c r="N42" s="52">
        <v>0</v>
      </c>
      <c r="O42" s="50">
        <v>0</v>
      </c>
      <c r="P42" s="52">
        <v>0</v>
      </c>
      <c r="Q42" s="50">
        <v>0</v>
      </c>
      <c r="R42" s="100">
        <v>5500000</v>
      </c>
      <c r="S42" s="1"/>
      <c r="T42" s="1"/>
      <c r="U42" s="1"/>
      <c r="V42" s="1"/>
    </row>
    <row r="43" spans="1:22" ht="13.5" thickBot="1">
      <c r="A43" s="71"/>
      <c r="B43" s="91" t="s">
        <v>22</v>
      </c>
      <c r="C43" s="22"/>
      <c r="D43" s="39"/>
      <c r="E43" s="40">
        <v>0</v>
      </c>
      <c r="F43" s="39">
        <v>0</v>
      </c>
      <c r="G43" s="40">
        <v>0</v>
      </c>
      <c r="H43" s="39">
        <v>0</v>
      </c>
      <c r="I43" s="50">
        <v>0</v>
      </c>
      <c r="J43" s="39">
        <v>0</v>
      </c>
      <c r="K43" s="40">
        <v>0</v>
      </c>
      <c r="L43" s="39">
        <v>0</v>
      </c>
      <c r="M43" s="40">
        <v>0</v>
      </c>
      <c r="N43" s="39">
        <v>0</v>
      </c>
      <c r="O43" s="40">
        <v>0</v>
      </c>
      <c r="P43" s="39">
        <v>0</v>
      </c>
      <c r="Q43" s="40">
        <v>0</v>
      </c>
      <c r="R43" s="100">
        <v>0</v>
      </c>
      <c r="S43" s="1"/>
      <c r="T43" s="1"/>
      <c r="U43" s="1"/>
      <c r="V43" s="1"/>
    </row>
    <row r="44" spans="1:22" ht="36" customHeight="1" thickBot="1">
      <c r="A44" s="74">
        <v>9</v>
      </c>
      <c r="B44" s="92" t="s">
        <v>43</v>
      </c>
      <c r="C44" s="29"/>
      <c r="D44" s="57" t="s">
        <v>51</v>
      </c>
      <c r="E44" s="54">
        <v>3.66</v>
      </c>
      <c r="F44" s="53">
        <v>3.25</v>
      </c>
      <c r="G44" s="54">
        <v>7.67</v>
      </c>
      <c r="H44" s="53">
        <v>1.73</v>
      </c>
      <c r="I44" s="54">
        <v>1.55</v>
      </c>
      <c r="J44" s="53">
        <v>0.84</v>
      </c>
      <c r="K44" s="55">
        <v>0.83</v>
      </c>
      <c r="L44" s="56">
        <v>6.16</v>
      </c>
      <c r="M44" s="55">
        <v>2.77</v>
      </c>
      <c r="N44" s="56">
        <v>0.39</v>
      </c>
      <c r="O44" s="55">
        <v>0.39</v>
      </c>
      <c r="P44" s="56">
        <v>0.38</v>
      </c>
      <c r="Q44" s="55">
        <v>0.37</v>
      </c>
      <c r="R44" s="105">
        <v>6.96</v>
      </c>
      <c r="S44" s="1"/>
      <c r="T44" s="1"/>
      <c r="U44" s="1"/>
      <c r="V44" s="1"/>
    </row>
    <row r="45" spans="7:22" ht="12.75"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7:22" ht="12.75"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7:22" ht="12.75"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7:22" ht="12.75"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7:22" ht="12.75"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7:22" ht="12.75"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7:22" ht="12.75"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</sheetData>
  <mergeCells count="6">
    <mergeCell ref="G3:I3"/>
    <mergeCell ref="A5:R5"/>
    <mergeCell ref="P1:R1"/>
    <mergeCell ref="P2:R2"/>
    <mergeCell ref="P3:R3"/>
    <mergeCell ref="P4:R4"/>
  </mergeCells>
  <printOptions/>
  <pageMargins left="0.17" right="0" top="0.17" bottom="0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Mławie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Kruszyński Krzysztof</dc:creator>
  <cp:keywords/>
  <dc:description/>
  <cp:lastModifiedBy>PIOTREK</cp:lastModifiedBy>
  <cp:lastPrinted>2007-07-05T12:39:55Z</cp:lastPrinted>
  <dcterms:created xsi:type="dcterms:W3CDTF">2002-05-14T12:51:39Z</dcterms:created>
  <dcterms:modified xsi:type="dcterms:W3CDTF">2007-07-17T09:50:06Z</dcterms:modified>
  <cp:category/>
  <cp:version/>
  <cp:contentType/>
  <cp:contentStatus/>
</cp:coreProperties>
</file>